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relbirdiemarketing-my.sharepoint.com/personal/merel_birdiemarketing_nl/Documents/Merel - alles/Birdie Marketing/Klanten/Prijshamer/Analyse/"/>
    </mc:Choice>
  </mc:AlternateContent>
  <xr:revisionPtr revIDLastSave="0" documentId="8_{2BF36CC2-104E-40B7-B86C-4898DE9B3A49}" xr6:coauthVersionLast="47" xr6:coauthVersionMax="47" xr10:uidLastSave="{00000000-0000-0000-0000-000000000000}"/>
  <bookViews>
    <workbookView xWindow="-120" yWindow="-120" windowWidth="29040" windowHeight="15720" xr2:uid="{0AAF3E46-153F-4C49-9F7E-BC5C74DB6BD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2" i="1"/>
  <c r="G7" i="1"/>
  <c r="G6" i="1"/>
  <c r="H6" i="1" s="1"/>
  <c r="G3" i="1"/>
  <c r="H3" i="1"/>
  <c r="G4" i="1"/>
  <c r="G5" i="1"/>
  <c r="H7" i="1"/>
  <c r="G8" i="1"/>
  <c r="G9" i="1"/>
  <c r="G10" i="1"/>
  <c r="H10" i="1" s="1"/>
  <c r="G11" i="1"/>
  <c r="H11" i="1" s="1"/>
  <c r="H12" i="1"/>
  <c r="G13" i="1"/>
  <c r="H13" i="1" s="1"/>
  <c r="H14" i="1"/>
  <c r="G15" i="1"/>
  <c r="H15" i="1" s="1"/>
  <c r="G16" i="1"/>
  <c r="G17" i="1"/>
  <c r="G18" i="1"/>
  <c r="G19" i="1"/>
  <c r="H19" i="1" s="1"/>
  <c r="G20" i="1"/>
  <c r="H20" i="1" s="1"/>
  <c r="G21" i="1"/>
  <c r="H21" i="1" s="1"/>
  <c r="G2" i="1"/>
  <c r="C22" i="1"/>
  <c r="H16" i="1"/>
  <c r="H18" i="1"/>
  <c r="H4" i="1"/>
  <c r="H5" i="1"/>
  <c r="H8" i="1"/>
  <c r="H9" i="1"/>
  <c r="H2" i="1"/>
  <c r="G22" i="1" l="1"/>
  <c r="H22" i="1" s="1"/>
  <c r="H17" i="1"/>
</calcChain>
</file>

<file path=xl/sharedStrings.xml><?xml version="1.0" encoding="utf-8"?>
<sst xmlns="http://schemas.openxmlformats.org/spreadsheetml/2006/main" count="62" uniqueCount="52">
  <si>
    <t>Product</t>
  </si>
  <si>
    <t>Jumbo</t>
  </si>
  <si>
    <t>Albert Heijn</t>
  </si>
  <si>
    <t>Douwe Egberts Aroma Rood Filterkoffie</t>
  </si>
  <si>
    <t>Formaat</t>
  </si>
  <si>
    <t>250 gram</t>
  </si>
  <si>
    <t>Dolce Gusto Lungo XL</t>
  </si>
  <si>
    <t>Dolce Gusto Cappuccino XL</t>
  </si>
  <si>
    <t>Segafredo Intermezzo koffiebonen</t>
  </si>
  <si>
    <t>30 kopjes</t>
  </si>
  <si>
    <t>15 kopjes</t>
  </si>
  <si>
    <t>1 kilo</t>
  </si>
  <si>
    <t>Segafredo Espresso Casa koffiebonen</t>
  </si>
  <si>
    <t>Yogi Tea</t>
  </si>
  <si>
    <t>Clipper thee</t>
  </si>
  <si>
    <t>17 stuks</t>
  </si>
  <si>
    <t>20 stuks</t>
  </si>
  <si>
    <t>Pringles</t>
  </si>
  <si>
    <t>Groot - regulier</t>
  </si>
  <si>
    <t>Rolo 4-pack</t>
  </si>
  <si>
    <t>4 rollen</t>
  </si>
  <si>
    <t>Milka Mmmax</t>
  </si>
  <si>
    <t>300 gram</t>
  </si>
  <si>
    <t>Monster Energy regulier</t>
  </si>
  <si>
    <t>500 ml</t>
  </si>
  <si>
    <t>Red Bull</t>
  </si>
  <si>
    <t>250 ml</t>
  </si>
  <si>
    <t>-</t>
  </si>
  <si>
    <t>Opmerkingen</t>
  </si>
  <si>
    <t>Bij Jumbo enkel 500 gram, prijs x 2</t>
  </si>
  <si>
    <t>Percentage goedkoper dan supermarkt</t>
  </si>
  <si>
    <t>Datum check: 18 mei 2026</t>
  </si>
  <si>
    <t>Café Intencion Crema Aromatico</t>
  </si>
  <si>
    <t>Nescafé Espresso oploskoffie</t>
  </si>
  <si>
    <t>100 gram</t>
  </si>
  <si>
    <t>Lavazza Qualita Oro koffiebonen</t>
  </si>
  <si>
    <t>Illy Classico koffiebonen</t>
  </si>
  <si>
    <t>AH had actie op 18 mei - 2 voor 12,99</t>
  </si>
  <si>
    <t>Haribo Starmix</t>
  </si>
  <si>
    <t>550 gram</t>
  </si>
  <si>
    <t>Red Band Dropfruit duo's</t>
  </si>
  <si>
    <t>500 gram</t>
  </si>
  <si>
    <t>Napoleon dropkogels</t>
  </si>
  <si>
    <t>Jumbo en AH verpakking 225 gram - prijs omgerekend</t>
  </si>
  <si>
    <t>Nuts Multipack</t>
  </si>
  <si>
    <t>5 x 30 gram</t>
  </si>
  <si>
    <t>Plus</t>
  </si>
  <si>
    <t>Bij Plus actie 2 voor 3,49</t>
  </si>
  <si>
    <t>Bij Jumbo, Plus en AH enkel 500 gram, prijs x 2</t>
  </si>
  <si>
    <t>Jumbo, Plus en AH verpakking 365 gram - prijs omgerekend - Plus had tijdelijk 1 + 1 gratis (is verrekend)</t>
  </si>
  <si>
    <t>Gemiddelde prijs Jumbo + AH + Plus</t>
  </si>
  <si>
    <t>Prijshamer 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</si>
</sst>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0" fontId="0" fillId="0" borderId="0" xfId="0" applyNumberFormat="1"/>
    <xf numFmtId="0" fontId="1" fillId="0" borderId="0" xfId="0" applyFont="1"/>
    <xf numFmtId="10" fontId="1" fillId="0" borderId="0" xfId="0" applyNumberFormat="1" applyFont="1"/>
    <xf numFmtId="44" fontId="0" fillId="0" borderId="0" xfId="0" applyNumberFormat="1"/>
    <xf numFmtId="44" fontId="1" fillId="0" borderId="0" xfId="0" applyNumberFormat="1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50908-2CC5-4DDD-83F9-A9DF10DD08CA}">
  <dimension ref="A1:I27"/>
  <sheetViews>
    <sheetView tabSelected="1" workbookViewId="0">
      <selection activeCell="E28" sqref="E28"/>
    </sheetView>
  </sheetViews>
  <sheetFormatPr defaultRowHeight="15" x14ac:dyDescent="0.25"/>
  <cols>
    <col min="1" max="1" width="36.85546875" bestFit="1" customWidth="1"/>
    <col min="2" max="2" width="36.85546875" customWidth="1"/>
    <col min="3" max="3" width="15.42578125" bestFit="1" customWidth="1"/>
    <col min="5" max="5" width="11.7109375" bestFit="1" customWidth="1"/>
    <col min="6" max="6" width="11.7109375" customWidth="1"/>
    <col min="7" max="7" width="33.42578125" bestFit="1" customWidth="1"/>
    <col min="8" max="8" width="36.140625" style="1" bestFit="1" customWidth="1"/>
    <col min="9" max="9" width="94.42578125" bestFit="1" customWidth="1"/>
  </cols>
  <sheetData>
    <row r="1" spans="1:9" s="2" customFormat="1" x14ac:dyDescent="0.25">
      <c r="A1" s="2" t="s">
        <v>0</v>
      </c>
      <c r="B1" s="2" t="s">
        <v>4</v>
      </c>
      <c r="C1" s="2" t="s">
        <v>51</v>
      </c>
      <c r="D1" s="2" t="s">
        <v>1</v>
      </c>
      <c r="E1" s="2" t="s">
        <v>2</v>
      </c>
      <c r="F1" s="2" t="s">
        <v>46</v>
      </c>
      <c r="G1" s="2" t="s">
        <v>50</v>
      </c>
      <c r="H1" s="3" t="s">
        <v>30</v>
      </c>
      <c r="I1" s="2" t="s">
        <v>28</v>
      </c>
    </row>
    <row r="2" spans="1:9" x14ac:dyDescent="0.25">
      <c r="A2" t="s">
        <v>3</v>
      </c>
      <c r="B2" t="s">
        <v>5</v>
      </c>
      <c r="C2" s="4">
        <v>3.79</v>
      </c>
      <c r="D2" s="4">
        <v>5.55</v>
      </c>
      <c r="E2" s="4">
        <v>5.55</v>
      </c>
      <c r="F2" s="4">
        <v>5.55</v>
      </c>
      <c r="G2" s="4">
        <f>(D2+E2+F2)/3</f>
        <v>5.55</v>
      </c>
      <c r="H2" s="1">
        <f>(C2-G2)/G2</f>
        <v>-0.3171171171171171</v>
      </c>
    </row>
    <row r="3" spans="1:9" x14ac:dyDescent="0.25">
      <c r="A3" t="s">
        <v>6</v>
      </c>
      <c r="B3" t="s">
        <v>9</v>
      </c>
      <c r="C3" s="4">
        <v>7.99</v>
      </c>
      <c r="D3" s="4" t="s">
        <v>27</v>
      </c>
      <c r="E3" s="4">
        <v>9.99</v>
      </c>
      <c r="F3" s="4">
        <v>9.99</v>
      </c>
      <c r="G3" s="4">
        <f>(E3+F3)/2</f>
        <v>9.99</v>
      </c>
      <c r="H3" s="1">
        <f>(C3-G3)/G3</f>
        <v>-0.20020020020020018</v>
      </c>
    </row>
    <row r="4" spans="1:9" x14ac:dyDescent="0.25">
      <c r="A4" t="s">
        <v>7</v>
      </c>
      <c r="B4" t="s">
        <v>10</v>
      </c>
      <c r="C4" s="4">
        <v>7.99</v>
      </c>
      <c r="D4" s="4">
        <v>9.99</v>
      </c>
      <c r="E4" s="4">
        <v>9.99</v>
      </c>
      <c r="F4" s="4">
        <v>9.99</v>
      </c>
      <c r="G4" s="4">
        <f t="shared" ref="G3:G21" si="0">(D4+E4+F4)/3</f>
        <v>9.99</v>
      </c>
      <c r="H4" s="1">
        <f>(C4-G4)/G4</f>
        <v>-0.20020020020020018</v>
      </c>
    </row>
    <row r="5" spans="1:9" x14ac:dyDescent="0.25">
      <c r="A5" t="s">
        <v>8</v>
      </c>
      <c r="B5" t="s">
        <v>11</v>
      </c>
      <c r="C5" s="4">
        <v>11.99</v>
      </c>
      <c r="D5" s="4">
        <v>19.989999999999998</v>
      </c>
      <c r="E5" s="4">
        <v>19.989999999999998</v>
      </c>
      <c r="F5" s="4">
        <v>19.989999999999998</v>
      </c>
      <c r="G5" s="4">
        <f t="shared" si="0"/>
        <v>19.989999999999998</v>
      </c>
      <c r="H5" s="1">
        <f>(C5-G5)/G5</f>
        <v>-0.40020010005002493</v>
      </c>
    </row>
    <row r="6" spans="1:9" x14ac:dyDescent="0.25">
      <c r="A6" t="s">
        <v>12</v>
      </c>
      <c r="B6" t="s">
        <v>11</v>
      </c>
      <c r="C6" s="4">
        <v>12.99</v>
      </c>
      <c r="D6" s="4">
        <v>23.98</v>
      </c>
      <c r="E6" s="4" t="s">
        <v>27</v>
      </c>
      <c r="F6" s="4" t="s">
        <v>27</v>
      </c>
      <c r="G6" s="4">
        <f>D6</f>
        <v>23.98</v>
      </c>
      <c r="H6" s="1">
        <f>(C6-G6)/G6</f>
        <v>-0.45829858215179314</v>
      </c>
      <c r="I6" t="s">
        <v>29</v>
      </c>
    </row>
    <row r="7" spans="1:9" x14ac:dyDescent="0.25">
      <c r="A7" t="s">
        <v>13</v>
      </c>
      <c r="B7" t="s">
        <v>15</v>
      </c>
      <c r="C7" s="4">
        <v>2.79</v>
      </c>
      <c r="D7" s="4">
        <v>3.99</v>
      </c>
      <c r="E7" s="4" t="s">
        <v>27</v>
      </c>
      <c r="F7" s="4">
        <v>3.99</v>
      </c>
      <c r="G7" s="4">
        <f>(D7+F7)/2</f>
        <v>3.99</v>
      </c>
      <c r="H7" s="1">
        <f>(C7-G7)/G7</f>
        <v>-0.30075187969924816</v>
      </c>
    </row>
    <row r="8" spans="1:9" x14ac:dyDescent="0.25">
      <c r="A8" t="s">
        <v>14</v>
      </c>
      <c r="B8" t="s">
        <v>16</v>
      </c>
      <c r="C8" s="4">
        <v>3.29</v>
      </c>
      <c r="D8" s="4">
        <v>3.79</v>
      </c>
      <c r="E8" s="4">
        <v>3.79</v>
      </c>
      <c r="F8" s="4">
        <v>3.79</v>
      </c>
      <c r="G8" s="4">
        <f t="shared" si="0"/>
        <v>3.7900000000000005</v>
      </c>
      <c r="H8" s="1">
        <f>(C8-G8)/G8</f>
        <v>-0.13192612137203177</v>
      </c>
    </row>
    <row r="9" spans="1:9" x14ac:dyDescent="0.25">
      <c r="A9" t="s">
        <v>17</v>
      </c>
      <c r="B9" t="s">
        <v>18</v>
      </c>
      <c r="C9" s="4">
        <v>1.99</v>
      </c>
      <c r="D9" s="4">
        <v>2.69</v>
      </c>
      <c r="E9" s="4">
        <v>2.69</v>
      </c>
      <c r="F9" s="4">
        <v>2.69</v>
      </c>
      <c r="G9" s="4">
        <f t="shared" si="0"/>
        <v>2.69</v>
      </c>
      <c r="H9" s="1">
        <f>(C9-G9)/G9</f>
        <v>-0.26022304832713755</v>
      </c>
      <c r="I9" t="s">
        <v>47</v>
      </c>
    </row>
    <row r="10" spans="1:9" x14ac:dyDescent="0.25">
      <c r="A10" t="s">
        <v>19</v>
      </c>
      <c r="B10" t="s">
        <v>20</v>
      </c>
      <c r="C10" s="4">
        <v>2.4900000000000002</v>
      </c>
      <c r="D10" s="4">
        <v>3.79</v>
      </c>
      <c r="E10" s="4">
        <v>3.79</v>
      </c>
      <c r="F10" s="4">
        <v>3.79</v>
      </c>
      <c r="G10" s="4">
        <f t="shared" si="0"/>
        <v>3.7900000000000005</v>
      </c>
      <c r="H10" s="1">
        <f>(C10-G10)/G10</f>
        <v>-0.34300791556728233</v>
      </c>
    </row>
    <row r="11" spans="1:9" x14ac:dyDescent="0.25">
      <c r="A11" t="s">
        <v>21</v>
      </c>
      <c r="B11" t="s">
        <v>22</v>
      </c>
      <c r="C11" s="4">
        <v>3.49</v>
      </c>
      <c r="D11" s="4">
        <v>4.99</v>
      </c>
      <c r="E11" s="4">
        <v>4.99</v>
      </c>
      <c r="F11" s="4">
        <v>4.99</v>
      </c>
      <c r="G11" s="4">
        <f t="shared" si="0"/>
        <v>4.99</v>
      </c>
      <c r="H11" s="1">
        <f>(C11-G11)/G11</f>
        <v>-0.30060120240480959</v>
      </c>
    </row>
    <row r="12" spans="1:9" x14ac:dyDescent="0.25">
      <c r="A12" t="s">
        <v>23</v>
      </c>
      <c r="B12" t="s">
        <v>24</v>
      </c>
      <c r="C12" s="4">
        <v>1.59</v>
      </c>
      <c r="D12" s="4">
        <v>2.59</v>
      </c>
      <c r="E12" s="4" t="s">
        <v>27</v>
      </c>
      <c r="F12" s="4">
        <v>2.59</v>
      </c>
      <c r="G12" s="4">
        <f>(D12+F12)/2</f>
        <v>2.59</v>
      </c>
      <c r="H12" s="1">
        <f>(C12-G12)/G12</f>
        <v>-0.38610038610038605</v>
      </c>
    </row>
    <row r="13" spans="1:9" x14ac:dyDescent="0.25">
      <c r="A13" t="s">
        <v>25</v>
      </c>
      <c r="B13" t="s">
        <v>26</v>
      </c>
      <c r="C13" s="4">
        <v>1.99</v>
      </c>
      <c r="D13" s="4">
        <v>1.75</v>
      </c>
      <c r="E13" s="4">
        <v>1.75</v>
      </c>
      <c r="F13" s="4">
        <v>1.75</v>
      </c>
      <c r="G13" s="4">
        <f t="shared" si="0"/>
        <v>1.75</v>
      </c>
      <c r="H13" s="1">
        <f>(C13-G13)/G13</f>
        <v>0.13714285714285715</v>
      </c>
    </row>
    <row r="14" spans="1:9" x14ac:dyDescent="0.25">
      <c r="A14" t="s">
        <v>32</v>
      </c>
      <c r="B14" t="s">
        <v>11</v>
      </c>
      <c r="C14" s="4">
        <v>17.489999999999998</v>
      </c>
      <c r="D14" s="4">
        <v>26.98</v>
      </c>
      <c r="E14" s="4">
        <v>26.98</v>
      </c>
      <c r="F14" s="4" t="s">
        <v>27</v>
      </c>
      <c r="G14" s="4">
        <f>(D14+E14)/2</f>
        <v>26.98</v>
      </c>
      <c r="H14" s="1">
        <f t="shared" ref="H14:H21" si="1">(C14-G14)/G14</f>
        <v>-0.35174203113417352</v>
      </c>
      <c r="I14" t="s">
        <v>48</v>
      </c>
    </row>
    <row r="15" spans="1:9" x14ac:dyDescent="0.25">
      <c r="A15" t="s">
        <v>33</v>
      </c>
      <c r="B15" t="s">
        <v>34</v>
      </c>
      <c r="C15" s="4">
        <v>5.99</v>
      </c>
      <c r="D15" s="4">
        <v>6.99</v>
      </c>
      <c r="E15" s="4">
        <v>6.99</v>
      </c>
      <c r="F15" s="4">
        <v>6.99</v>
      </c>
      <c r="G15" s="4">
        <f t="shared" si="0"/>
        <v>6.9899999999999993</v>
      </c>
      <c r="H15" s="1">
        <f t="shared" si="1"/>
        <v>-0.14306151645207427</v>
      </c>
    </row>
    <row r="16" spans="1:9" x14ac:dyDescent="0.25">
      <c r="A16" t="s">
        <v>35</v>
      </c>
      <c r="B16" t="s">
        <v>11</v>
      </c>
      <c r="C16" s="4">
        <v>23.99</v>
      </c>
      <c r="D16" s="4">
        <v>31.98</v>
      </c>
      <c r="E16" s="4">
        <v>31.98</v>
      </c>
      <c r="F16" s="4">
        <v>31.98</v>
      </c>
      <c r="G16" s="4">
        <f t="shared" si="0"/>
        <v>31.98</v>
      </c>
      <c r="H16" s="1">
        <f t="shared" si="1"/>
        <v>-0.24984365228267674</v>
      </c>
    </row>
    <row r="17" spans="1:9" x14ac:dyDescent="0.25">
      <c r="A17" t="s">
        <v>36</v>
      </c>
      <c r="B17" t="s">
        <v>5</v>
      </c>
      <c r="C17" s="4">
        <v>5.99</v>
      </c>
      <c r="D17" s="4">
        <v>8.49</v>
      </c>
      <c r="E17" s="4">
        <v>8.49</v>
      </c>
      <c r="F17" s="4">
        <v>8.49</v>
      </c>
      <c r="G17" s="4">
        <f t="shared" si="0"/>
        <v>8.49</v>
      </c>
      <c r="H17" s="1">
        <f t="shared" si="1"/>
        <v>-0.29446407538280328</v>
      </c>
      <c r="I17" t="s">
        <v>37</v>
      </c>
    </row>
    <row r="18" spans="1:9" x14ac:dyDescent="0.25">
      <c r="A18" t="s">
        <v>38</v>
      </c>
      <c r="B18" t="s">
        <v>39</v>
      </c>
      <c r="C18" s="4">
        <v>3.49</v>
      </c>
      <c r="D18" s="4">
        <v>4.79</v>
      </c>
      <c r="E18" s="4">
        <v>4.79</v>
      </c>
      <c r="F18" s="4">
        <v>4.79</v>
      </c>
      <c r="G18" s="4">
        <f t="shared" si="0"/>
        <v>4.79</v>
      </c>
      <c r="H18" s="1">
        <f t="shared" si="1"/>
        <v>-0.2713987473903966</v>
      </c>
    </row>
    <row r="19" spans="1:9" x14ac:dyDescent="0.25">
      <c r="A19" t="s">
        <v>40</v>
      </c>
      <c r="B19" t="s">
        <v>41</v>
      </c>
      <c r="C19" s="4">
        <v>2.99</v>
      </c>
      <c r="D19" s="4">
        <v>5.19</v>
      </c>
      <c r="E19" s="4">
        <v>5.19</v>
      </c>
      <c r="F19" s="4">
        <v>2.6</v>
      </c>
      <c r="G19" s="4">
        <f t="shared" si="0"/>
        <v>4.3266666666666671</v>
      </c>
      <c r="H19" s="1">
        <f t="shared" si="1"/>
        <v>-0.30893682588597843</v>
      </c>
      <c r="I19" t="s">
        <v>49</v>
      </c>
    </row>
    <row r="20" spans="1:9" x14ac:dyDescent="0.25">
      <c r="A20" t="s">
        <v>42</v>
      </c>
      <c r="B20" t="s">
        <v>11</v>
      </c>
      <c r="C20" s="4">
        <v>7.99</v>
      </c>
      <c r="D20" s="4">
        <v>10.62</v>
      </c>
      <c r="E20" s="4">
        <v>10.62</v>
      </c>
      <c r="F20" s="4">
        <v>10.62</v>
      </c>
      <c r="G20" s="4">
        <f t="shared" si="0"/>
        <v>10.62</v>
      </c>
      <c r="H20" s="1">
        <f t="shared" si="1"/>
        <v>-0.24764595103578146</v>
      </c>
      <c r="I20" t="s">
        <v>43</v>
      </c>
    </row>
    <row r="21" spans="1:9" x14ac:dyDescent="0.25">
      <c r="A21" t="s">
        <v>44</v>
      </c>
      <c r="B21" t="s">
        <v>45</v>
      </c>
      <c r="C21" s="4">
        <v>1.99</v>
      </c>
      <c r="D21" s="4">
        <v>3.79</v>
      </c>
      <c r="E21" s="4">
        <v>3.79</v>
      </c>
      <c r="F21" s="4">
        <v>3.79</v>
      </c>
      <c r="G21" s="4">
        <f t="shared" si="0"/>
        <v>3.7900000000000005</v>
      </c>
      <c r="H21" s="1">
        <f t="shared" si="1"/>
        <v>-0.47493403693931407</v>
      </c>
    </row>
    <row r="22" spans="1:9" s="2" customFormat="1" x14ac:dyDescent="0.25">
      <c r="C22" s="5">
        <f>SUM(C2:C21)</f>
        <v>132.30000000000001</v>
      </c>
      <c r="D22" s="5"/>
      <c r="E22" s="5"/>
      <c r="F22" s="5"/>
      <c r="G22" s="5">
        <f>SUM(G2:G21)</f>
        <v>191.05666666666664</v>
      </c>
      <c r="H22" s="3">
        <f>(C22-G22)/G22</f>
        <v>-0.30753528621525883</v>
      </c>
    </row>
    <row r="27" spans="1:9" x14ac:dyDescent="0.25">
      <c r="A27" s="2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Merel Lindenhovius | Birdie Marketing</dc:creator>
  <cp:lastModifiedBy>Merel Lindenhovius | Birdie Marketing</cp:lastModifiedBy>
  <dcterms:created xsi:type="dcterms:W3CDTF">2026-04-28T11:43:54Z</dcterms:created>
  <dcterms:modified xsi:type="dcterms:W3CDTF">2026-05-18T14:09:54Z</dcterms:modified>
</cp:coreProperties>
</file>